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\Dropbox\Teaching\CIS 222 - Standard\Supplemental\"/>
    </mc:Choice>
  </mc:AlternateContent>
  <xr:revisionPtr revIDLastSave="0" documentId="13_ncr:1_{2CF46217-A94D-44E1-82B1-BEA345D4F058}" xr6:coauthVersionLast="43" xr6:coauthVersionMax="43" xr10:uidLastSave="{00000000-0000-0000-0000-000000000000}"/>
  <bookViews>
    <workbookView xWindow="-120" yWindow="-120" windowWidth="29040" windowHeight="16440" xr2:uid="{AE0DF0C4-F6E6-4F6C-B978-AB1B4F2017C3}"/>
  </bookViews>
  <sheets>
    <sheet name="Ages" sheetId="4" r:id="rId1"/>
    <sheet name="Solution" sheetId="1" r:id="rId2"/>
    <sheet name="YouTub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E6" i="1" s="1"/>
  <c r="E23" i="1" s="1"/>
  <c r="D7" i="1"/>
  <c r="D8" i="1"/>
  <c r="D9" i="1"/>
  <c r="E9" i="1" s="1"/>
  <c r="D10" i="1"/>
  <c r="E10" i="1" s="1"/>
  <c r="D11" i="1"/>
  <c r="D12" i="1"/>
  <c r="D13" i="1"/>
  <c r="E13" i="1" s="1"/>
  <c r="D14" i="1"/>
  <c r="E14" i="1" s="1"/>
  <c r="D15" i="1"/>
  <c r="E15" i="1" s="1"/>
  <c r="D16" i="1"/>
  <c r="E16" i="1" s="1"/>
  <c r="D17" i="1"/>
  <c r="D18" i="1"/>
  <c r="E18" i="1" s="1"/>
  <c r="D19" i="1"/>
  <c r="E19" i="1" s="1"/>
  <c r="D20" i="1"/>
  <c r="E20" i="1" s="1"/>
  <c r="D21" i="1"/>
  <c r="E21" i="1" s="1"/>
  <c r="D22" i="1"/>
  <c r="E22" i="1" s="1"/>
  <c r="D5" i="1"/>
  <c r="E5" i="1" s="1"/>
  <c r="E17" i="1"/>
  <c r="E12" i="1"/>
  <c r="E11" i="1"/>
  <c r="E8" i="1"/>
  <c r="E7" i="1"/>
  <c r="C32" i="1" l="1"/>
  <c r="C31" i="1" l="1"/>
  <c r="B29" i="1"/>
  <c r="C23" i="1"/>
  <c r="B23" i="1"/>
  <c r="C24" i="1"/>
  <c r="B24" i="1"/>
  <c r="C25" i="1"/>
  <c r="C26" i="1" s="1"/>
  <c r="B25" i="1"/>
  <c r="B26" i="1" s="1"/>
  <c r="C34" i="1" l="1"/>
  <c r="C33" i="1"/>
  <c r="C28" i="1"/>
  <c r="C27" i="1"/>
  <c r="B28" i="1"/>
  <c r="B27" i="1"/>
</calcChain>
</file>

<file path=xl/sharedStrings.xml><?xml version="1.0" encoding="utf-8"?>
<sst xmlns="http://schemas.openxmlformats.org/spreadsheetml/2006/main" count="37" uniqueCount="19">
  <si>
    <t>Man</t>
  </si>
  <si>
    <t>Woman</t>
  </si>
  <si>
    <t>Ages of Married Couples</t>
  </si>
  <si>
    <t>Standard Deviation</t>
  </si>
  <si>
    <t>Average</t>
  </si>
  <si>
    <t>Confidence Interval</t>
  </si>
  <si>
    <t>Count</t>
  </si>
  <si>
    <t>Lower Estimate</t>
  </si>
  <si>
    <t>Upper Estimate</t>
  </si>
  <si>
    <t>Correlation</t>
  </si>
  <si>
    <t>Woman's Age Forecast</t>
  </si>
  <si>
    <t>Statistical Relationship of Ages Between Spouses</t>
  </si>
  <si>
    <t>Standard Error of the Prediction</t>
  </si>
  <si>
    <t>Predicted Woman's Age</t>
  </si>
  <si>
    <t>Prediction Error</t>
  </si>
  <si>
    <t>Avg. Error</t>
  </si>
  <si>
    <t>Prediction Lower Limit</t>
  </si>
  <si>
    <t>Prediction Upper Limit</t>
  </si>
  <si>
    <t>https://www.youtube.com/watch?v=7tovBQrua_U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</si>
</sst>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165" fontId="0" fillId="3" borderId="1" xfId="0" applyNumberFormat="1" applyFill="1" applyBorder="1"/>
    <xf numFmtId="164" fontId="0" fillId="3" borderId="1" xfId="0" applyNumberFormat="1" applyFill="1" applyBorder="1"/>
    <xf numFmtId="0" fontId="3" fillId="0" borderId="0" xfId="0" applyFont="1"/>
    <xf numFmtId="164" fontId="0" fillId="0" borderId="0" xfId="0" applyNumberFormat="1" applyFill="1" applyBorder="1"/>
    <xf numFmtId="0" fontId="0" fillId="0" borderId="5" xfId="0" applyBorder="1"/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right"/>
    </xf>
    <xf numFmtId="0" fontId="0" fillId="3" borderId="9" xfId="0" applyFill="1" applyBorder="1"/>
    <xf numFmtId="0" fontId="0" fillId="3" borderId="10" xfId="0" applyFill="1" applyBorder="1"/>
    <xf numFmtId="0" fontId="0" fillId="0" borderId="5" xfId="0" applyBorder="1" applyAlignment="1">
      <alignment horizontal="right"/>
    </xf>
    <xf numFmtId="165" fontId="0" fillId="3" borderId="11" xfId="0" applyNumberFormat="1" applyFill="1" applyBorder="1"/>
    <xf numFmtId="0" fontId="0" fillId="0" borderId="5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165" fontId="0" fillId="3" borderId="12" xfId="0" applyNumberFormat="1" applyFill="1" applyBorder="1"/>
    <xf numFmtId="2" fontId="0" fillId="3" borderId="11" xfId="0" applyNumberFormat="1" applyFill="1" applyBorder="1"/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Ages!$A$3</c:f>
              <c:strCache>
                <c:ptCount val="1"/>
                <c:pt idx="0">
                  <c:v>Ages of Married Couples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xVal>
            <c:numRef>
              <c:f>Ages!$B$5:$B$22</c:f>
              <c:numCache>
                <c:formatCode>General</c:formatCode>
                <c:ptCount val="18"/>
                <c:pt idx="0">
                  <c:v>30</c:v>
                </c:pt>
                <c:pt idx="1">
                  <c:v>32</c:v>
                </c:pt>
                <c:pt idx="2">
                  <c:v>45</c:v>
                </c:pt>
                <c:pt idx="3">
                  <c:v>85</c:v>
                </c:pt>
                <c:pt idx="4">
                  <c:v>51</c:v>
                </c:pt>
                <c:pt idx="5">
                  <c:v>23</c:v>
                </c:pt>
                <c:pt idx="6">
                  <c:v>68</c:v>
                </c:pt>
                <c:pt idx="7">
                  <c:v>89</c:v>
                </c:pt>
                <c:pt idx="8">
                  <c:v>29</c:v>
                </c:pt>
                <c:pt idx="9">
                  <c:v>91</c:v>
                </c:pt>
                <c:pt idx="10">
                  <c:v>81</c:v>
                </c:pt>
                <c:pt idx="11">
                  <c:v>51</c:v>
                </c:pt>
                <c:pt idx="12">
                  <c:v>57</c:v>
                </c:pt>
                <c:pt idx="13">
                  <c:v>49</c:v>
                </c:pt>
                <c:pt idx="14">
                  <c:v>63</c:v>
                </c:pt>
                <c:pt idx="15">
                  <c:v>34</c:v>
                </c:pt>
                <c:pt idx="16">
                  <c:v>79</c:v>
                </c:pt>
                <c:pt idx="17">
                  <c:v>58</c:v>
                </c:pt>
              </c:numCache>
            </c:numRef>
          </c:xVal>
          <c:yVal>
            <c:numRef>
              <c:f>Ages!$C$5:$C$22</c:f>
              <c:numCache>
                <c:formatCode>General</c:formatCode>
                <c:ptCount val="18"/>
                <c:pt idx="0">
                  <c:v>29</c:v>
                </c:pt>
                <c:pt idx="1">
                  <c:v>27</c:v>
                </c:pt>
                <c:pt idx="2">
                  <c:v>40</c:v>
                </c:pt>
                <c:pt idx="3">
                  <c:v>87</c:v>
                </c:pt>
                <c:pt idx="4">
                  <c:v>53</c:v>
                </c:pt>
                <c:pt idx="5">
                  <c:v>20</c:v>
                </c:pt>
                <c:pt idx="6">
                  <c:v>70</c:v>
                </c:pt>
                <c:pt idx="7">
                  <c:v>90</c:v>
                </c:pt>
                <c:pt idx="8">
                  <c:v>30</c:v>
                </c:pt>
                <c:pt idx="9">
                  <c:v>86</c:v>
                </c:pt>
                <c:pt idx="10">
                  <c:v>76</c:v>
                </c:pt>
                <c:pt idx="11">
                  <c:v>50</c:v>
                </c:pt>
                <c:pt idx="12">
                  <c:v>52</c:v>
                </c:pt>
                <c:pt idx="13">
                  <c:v>44</c:v>
                </c:pt>
                <c:pt idx="14">
                  <c:v>63</c:v>
                </c:pt>
                <c:pt idx="15">
                  <c:v>30</c:v>
                </c:pt>
                <c:pt idx="16">
                  <c:v>77</c:v>
                </c:pt>
                <c:pt idx="17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1F-431D-B22F-78A56907B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365920"/>
        <c:axId val="415366904"/>
      </c:scatterChart>
      <c:valAx>
        <c:axId val="41536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Man's 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66904"/>
        <c:crosses val="autoZero"/>
        <c:crossBetween val="midCat"/>
      </c:valAx>
      <c:valAx>
        <c:axId val="415366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Woman's 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65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Solution!$A$3</c:f>
              <c:strCache>
                <c:ptCount val="1"/>
                <c:pt idx="0">
                  <c:v>Ages of Married Couples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xVal>
            <c:numRef>
              <c:f>Solution!$B$5:$B$22</c:f>
              <c:numCache>
                <c:formatCode>General</c:formatCode>
                <c:ptCount val="18"/>
                <c:pt idx="0">
                  <c:v>30</c:v>
                </c:pt>
                <c:pt idx="1">
                  <c:v>32</c:v>
                </c:pt>
                <c:pt idx="2">
                  <c:v>45</c:v>
                </c:pt>
                <c:pt idx="3">
                  <c:v>85</c:v>
                </c:pt>
                <c:pt idx="4">
                  <c:v>51</c:v>
                </c:pt>
                <c:pt idx="5">
                  <c:v>23</c:v>
                </c:pt>
                <c:pt idx="6">
                  <c:v>68</c:v>
                </c:pt>
                <c:pt idx="7">
                  <c:v>89</c:v>
                </c:pt>
                <c:pt idx="8">
                  <c:v>29</c:v>
                </c:pt>
                <c:pt idx="9">
                  <c:v>91</c:v>
                </c:pt>
                <c:pt idx="10">
                  <c:v>81</c:v>
                </c:pt>
                <c:pt idx="11">
                  <c:v>51</c:v>
                </c:pt>
                <c:pt idx="12">
                  <c:v>57</c:v>
                </c:pt>
                <c:pt idx="13">
                  <c:v>49</c:v>
                </c:pt>
                <c:pt idx="14">
                  <c:v>63</c:v>
                </c:pt>
                <c:pt idx="15">
                  <c:v>34</c:v>
                </c:pt>
                <c:pt idx="16">
                  <c:v>79</c:v>
                </c:pt>
                <c:pt idx="17">
                  <c:v>58</c:v>
                </c:pt>
              </c:numCache>
            </c:numRef>
          </c:xVal>
          <c:yVal>
            <c:numRef>
              <c:f>Solution!$C$5:$C$22</c:f>
              <c:numCache>
                <c:formatCode>General</c:formatCode>
                <c:ptCount val="18"/>
                <c:pt idx="0">
                  <c:v>29</c:v>
                </c:pt>
                <c:pt idx="1">
                  <c:v>27</c:v>
                </c:pt>
                <c:pt idx="2">
                  <c:v>40</c:v>
                </c:pt>
                <c:pt idx="3">
                  <c:v>87</c:v>
                </c:pt>
                <c:pt idx="4">
                  <c:v>53</c:v>
                </c:pt>
                <c:pt idx="5">
                  <c:v>20</c:v>
                </c:pt>
                <c:pt idx="6">
                  <c:v>70</c:v>
                </c:pt>
                <c:pt idx="7">
                  <c:v>90</c:v>
                </c:pt>
                <c:pt idx="8">
                  <c:v>30</c:v>
                </c:pt>
                <c:pt idx="9">
                  <c:v>86</c:v>
                </c:pt>
                <c:pt idx="10">
                  <c:v>76</c:v>
                </c:pt>
                <c:pt idx="11">
                  <c:v>50</c:v>
                </c:pt>
                <c:pt idx="12">
                  <c:v>52</c:v>
                </c:pt>
                <c:pt idx="13">
                  <c:v>44</c:v>
                </c:pt>
                <c:pt idx="14">
                  <c:v>63</c:v>
                </c:pt>
                <c:pt idx="15">
                  <c:v>30</c:v>
                </c:pt>
                <c:pt idx="16">
                  <c:v>77</c:v>
                </c:pt>
                <c:pt idx="17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CE-413A-86DB-39906290B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365920"/>
        <c:axId val="415366904"/>
      </c:scatterChart>
      <c:valAx>
        <c:axId val="41536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Man's 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66904"/>
        <c:crosses val="autoZero"/>
        <c:crossBetween val="midCat"/>
      </c:valAx>
      <c:valAx>
        <c:axId val="415366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Woman's 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65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3</xdr:row>
      <xdr:rowOff>23812</xdr:rowOff>
    </xdr:from>
    <xdr:to>
      <xdr:col>12</xdr:col>
      <xdr:colOff>533400</xdr:colOff>
      <xdr:row>19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4926C-AEA6-41DA-8ED1-58A54C4BE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152399</xdr:colOff>
      <xdr:row>1</xdr:row>
      <xdr:rowOff>19049</xdr:rowOff>
    </xdr:from>
    <xdr:to>
      <xdr:col>13</xdr:col>
      <xdr:colOff>571499</xdr:colOff>
      <xdr:row>27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0CF1FC-12E2-4FE8-AFF7-384F3E3351BE}"/>
            </a:ext>
          </a:extLst>
        </xdr:cNvPr>
        <xdr:cNvSpPr txBox="1"/>
      </xdr:nvSpPr>
      <xdr:spPr>
        <a:xfrm>
          <a:off x="4962524" y="257174"/>
          <a:ext cx="5295900" cy="5267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this example, you surveyed 18 married couples and recorded their ages. Because this is a sample (not every married</a:t>
          </a:r>
          <a:r>
            <a:rPr lang="en-US" sz="1100" baseline="0"/>
            <a:t> couple on earth), the appropriate statistical tools to analyzes samples (not populations) should be selected.</a:t>
          </a:r>
        </a:p>
        <a:p>
          <a:endParaRPr lang="en-US" sz="1100" baseline="0"/>
        </a:p>
        <a:p>
          <a:r>
            <a:rPr lang="en-US" sz="1100" baseline="0"/>
            <a:t>1) Create a scatterplot with a trendline. Label the axes.</a:t>
          </a:r>
        </a:p>
        <a:p>
          <a:r>
            <a:rPr lang="en-US" sz="1100" baseline="0"/>
            <a:t>2) Calculate the statistics indicated for men and women in cells B23:C:28. Use the following functions</a:t>
          </a:r>
        </a:p>
        <a:p>
          <a:r>
            <a:rPr lang="en-US" sz="1100" baseline="0"/>
            <a:t> - Count: COUNT()</a:t>
          </a:r>
        </a:p>
        <a:p>
          <a:r>
            <a:rPr lang="en-US" sz="1100" baseline="0"/>
            <a:t> - Average: AVERAGE()</a:t>
          </a:r>
        </a:p>
        <a:p>
          <a:r>
            <a:rPr lang="en-US" sz="1100" baseline="0"/>
            <a:t> - Standard Deviation: STDEV.S()</a:t>
          </a:r>
        </a:p>
        <a:p>
          <a:r>
            <a:rPr lang="en-US" sz="1100" baseline="0"/>
            <a:t> - Confidence Interval: CONFIDENCE.NORM()--use .05 for the alpha</a:t>
          </a:r>
        </a:p>
        <a:p>
          <a:r>
            <a:rPr lang="en-US" sz="1100" baseline="0"/>
            <a:t> - Lower Estimate: Average - Confidence interval</a:t>
          </a:r>
        </a:p>
        <a:p>
          <a:r>
            <a:rPr lang="en-US" sz="1100" baseline="0"/>
            <a:t> - Upper Estimate: Average + Confidence interval</a:t>
          </a:r>
        </a:p>
        <a:p>
          <a:r>
            <a:rPr lang="en-US" sz="1100" baseline="0"/>
            <a:t>3) In B29, calculate the correlation between the two variables.</a:t>
          </a:r>
        </a:p>
        <a:p>
          <a:r>
            <a:rPr lang="en-US" sz="1100" baseline="0"/>
            <a:t>4) Given a new man's age, determine the woman's likely age.</a:t>
          </a:r>
        </a:p>
        <a:p>
          <a:r>
            <a:rPr lang="en-US" sz="1100" baseline="0"/>
            <a:t>  - In C31, forecast the woman's age using the FORECAST.LINEAR() function.</a:t>
          </a:r>
        </a:p>
        <a:p>
          <a:r>
            <a:rPr lang="en-US" sz="1100" baseline="0"/>
            <a:t>  - In C32, calculate the standard error of the prediction using the STDEYX function.</a:t>
          </a:r>
        </a:p>
        <a:p>
          <a:r>
            <a:rPr lang="en-US" sz="1100" baseline="0"/>
            <a:t>  - In C33, give the lower estimate of the woman's age by subtracting the standard error from the prediction.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In C34, give the upper estimate of the woman's age by adding the standard error to the preduction.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In column D, forecast the woman's age  based on the man's age.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In column E, calculate how wrong the prediction was by finding the difference (in absolute terms) between the woman's actual age and her predicted age.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In E23, calculate the average error in the predictions.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Thinking questions:</a:t>
          </a:r>
        </a:p>
        <a:p>
          <a:r>
            <a:rPr lang="en-US" sz="1100" baseline="0"/>
            <a:t> - What does the Lower Estimate and Upper Estimate mean for the ages of men and women?</a:t>
          </a:r>
        </a:p>
        <a:p>
          <a:r>
            <a:rPr lang="en-US" sz="1100" baseline="0"/>
            <a:t> - Is there a strong correlation between the ages of men and women?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3</xdr:row>
      <xdr:rowOff>23812</xdr:rowOff>
    </xdr:from>
    <xdr:to>
      <xdr:col>12</xdr:col>
      <xdr:colOff>533400</xdr:colOff>
      <xdr:row>19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4253E0-6054-4F76-872E-1767A48420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152399</xdr:colOff>
      <xdr:row>1</xdr:row>
      <xdr:rowOff>19049</xdr:rowOff>
    </xdr:from>
    <xdr:to>
      <xdr:col>13</xdr:col>
      <xdr:colOff>571499</xdr:colOff>
      <xdr:row>27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A87C5B-0E45-4E57-87AD-D210F75A061B}"/>
            </a:ext>
          </a:extLst>
        </xdr:cNvPr>
        <xdr:cNvSpPr txBox="1"/>
      </xdr:nvSpPr>
      <xdr:spPr>
        <a:xfrm>
          <a:off x="4962524" y="257174"/>
          <a:ext cx="5295900" cy="5267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this example, you surveyed 18 married couples and recorded their ages. Because this is a sample (not every married</a:t>
          </a:r>
          <a:r>
            <a:rPr lang="en-US" sz="1100" baseline="0"/>
            <a:t> couple on earth), the appropriate statistical tools to analyzes samples (not populations) should be selected.</a:t>
          </a:r>
        </a:p>
        <a:p>
          <a:endParaRPr lang="en-US" sz="1100" baseline="0"/>
        </a:p>
        <a:p>
          <a:r>
            <a:rPr lang="en-US" sz="1100" baseline="0"/>
            <a:t>1) Create a scatterplot with a trendline. Label the axes.</a:t>
          </a:r>
        </a:p>
        <a:p>
          <a:r>
            <a:rPr lang="en-US" sz="1100" baseline="0"/>
            <a:t>2) Calculate the statistics indicated for men and women in cells B23:C:28. Use the following functions</a:t>
          </a:r>
        </a:p>
        <a:p>
          <a:r>
            <a:rPr lang="en-US" sz="1100" baseline="0"/>
            <a:t> - Count: COUNT()</a:t>
          </a:r>
        </a:p>
        <a:p>
          <a:r>
            <a:rPr lang="en-US" sz="1100" baseline="0"/>
            <a:t> - Average: AVERAGE()</a:t>
          </a:r>
        </a:p>
        <a:p>
          <a:r>
            <a:rPr lang="en-US" sz="1100" baseline="0"/>
            <a:t> - Standard Deviation: STDEV.S()</a:t>
          </a:r>
        </a:p>
        <a:p>
          <a:r>
            <a:rPr lang="en-US" sz="1100" baseline="0"/>
            <a:t> - Confidence Interval: CONFIDENCE.NORM()--use .05 for the alpha</a:t>
          </a:r>
        </a:p>
        <a:p>
          <a:r>
            <a:rPr lang="en-US" sz="1100" baseline="0"/>
            <a:t> - Lower Estimate: Average - Confidence interval</a:t>
          </a:r>
        </a:p>
        <a:p>
          <a:r>
            <a:rPr lang="en-US" sz="1100" baseline="0"/>
            <a:t> - Upper Estimate: Average + Confidence interval</a:t>
          </a:r>
        </a:p>
        <a:p>
          <a:r>
            <a:rPr lang="en-US" sz="1100" baseline="0"/>
            <a:t>3) In B29, calculate the correlation between the two variables.</a:t>
          </a:r>
        </a:p>
        <a:p>
          <a:r>
            <a:rPr lang="en-US" sz="1100" baseline="0"/>
            <a:t>4) Given a new man's age, determine the woman's likely age.</a:t>
          </a:r>
        </a:p>
        <a:p>
          <a:r>
            <a:rPr lang="en-US" sz="1100" baseline="0"/>
            <a:t>  - In C31, forecast the woman's age using the FORECAST.LINEAR() function.</a:t>
          </a:r>
        </a:p>
        <a:p>
          <a:r>
            <a:rPr lang="en-US" sz="1100" baseline="0"/>
            <a:t>  - In C32, calculate the standard error of the prediction using the STDEYX function.</a:t>
          </a:r>
        </a:p>
        <a:p>
          <a:r>
            <a:rPr lang="en-US" sz="1100" baseline="0"/>
            <a:t>  - In C33, give the lower estimate of the woman's age by subtracting the standard error from the prediction.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In C34, give the upper estimate of the woman's age by adding the standard error to the preduction.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In column D, forecast the woman's age  based on the man's age.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In column E, calculate how wrong the prediction was by finding the difference (in absolute terms) between the woman's actual age and her predicted age.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In E23, calculate the average error in the predictions.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Thinking questions:</a:t>
          </a:r>
        </a:p>
        <a:p>
          <a:r>
            <a:rPr lang="en-US" sz="1100" baseline="0"/>
            <a:t> - What does the Lower Estimate and Upper Estimate mean for the ages of men and women?</a:t>
          </a:r>
        </a:p>
        <a:p>
          <a:r>
            <a:rPr lang="en-US" sz="1100" baseline="0"/>
            <a:t> - Is there a strong correlation between the ages of men and women?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7tovBQrua_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B307-6F73-4410-B572-915DE5960FA0}">
  <dimension ref="A1:E34"/>
  <sheetViews>
    <sheetView tabSelected="1" workbookViewId="0"/>
  </sheetViews>
  <sheetFormatPr defaultRowHeight="15" x14ac:dyDescent="0.25"/>
  <cols>
    <col min="1" max="1" width="29.42578125" customWidth="1"/>
    <col min="4" max="4" width="13.7109375" customWidth="1"/>
    <col min="5" max="5" width="10.7109375" customWidth="1"/>
  </cols>
  <sheetData>
    <row r="1" spans="1:5" ht="18.75" x14ac:dyDescent="0.3">
      <c r="A1" s="3" t="s">
        <v>11</v>
      </c>
    </row>
    <row r="2" spans="1:5" ht="15.75" thickBot="1" x14ac:dyDescent="0.3"/>
    <row r="3" spans="1:5" ht="15.75" thickBot="1" x14ac:dyDescent="0.3">
      <c r="A3" s="24" t="s">
        <v>2</v>
      </c>
      <c r="B3" s="25"/>
      <c r="C3" s="26"/>
    </row>
    <row r="4" spans="1:5" ht="30" x14ac:dyDescent="0.25">
      <c r="A4" s="5"/>
      <c r="B4" s="6" t="s">
        <v>0</v>
      </c>
      <c r="C4" s="7" t="s">
        <v>1</v>
      </c>
      <c r="D4" s="21" t="s">
        <v>13</v>
      </c>
      <c r="E4" s="22" t="s">
        <v>14</v>
      </c>
    </row>
    <row r="5" spans="1:5" x14ac:dyDescent="0.25">
      <c r="A5" s="5"/>
      <c r="B5" s="8">
        <v>30</v>
      </c>
      <c r="C5" s="8">
        <v>29</v>
      </c>
      <c r="D5" s="1"/>
      <c r="E5" s="1"/>
    </row>
    <row r="6" spans="1:5" x14ac:dyDescent="0.25">
      <c r="A6" s="5"/>
      <c r="B6" s="8">
        <v>32</v>
      </c>
      <c r="C6" s="8">
        <v>27</v>
      </c>
      <c r="D6" s="1"/>
      <c r="E6" s="1"/>
    </row>
    <row r="7" spans="1:5" x14ac:dyDescent="0.25">
      <c r="A7" s="5"/>
      <c r="B7" s="8">
        <v>45</v>
      </c>
      <c r="C7" s="8">
        <v>40</v>
      </c>
      <c r="D7" s="1"/>
      <c r="E7" s="1"/>
    </row>
    <row r="8" spans="1:5" x14ac:dyDescent="0.25">
      <c r="A8" s="5"/>
      <c r="B8" s="8">
        <v>85</v>
      </c>
      <c r="C8" s="8">
        <v>87</v>
      </c>
      <c r="D8" s="1"/>
      <c r="E8" s="1"/>
    </row>
    <row r="9" spans="1:5" x14ac:dyDescent="0.25">
      <c r="A9" s="5"/>
      <c r="B9" s="8">
        <v>51</v>
      </c>
      <c r="C9" s="8">
        <v>53</v>
      </c>
      <c r="D9" s="1"/>
      <c r="E9" s="1"/>
    </row>
    <row r="10" spans="1:5" x14ac:dyDescent="0.25">
      <c r="A10" s="5"/>
      <c r="B10" s="8">
        <v>23</v>
      </c>
      <c r="C10" s="8">
        <v>20</v>
      </c>
      <c r="D10" s="1"/>
      <c r="E10" s="1"/>
    </row>
    <row r="11" spans="1:5" x14ac:dyDescent="0.25">
      <c r="A11" s="5"/>
      <c r="B11" s="8">
        <v>68</v>
      </c>
      <c r="C11" s="8">
        <v>70</v>
      </c>
      <c r="D11" s="1"/>
      <c r="E11" s="1"/>
    </row>
    <row r="12" spans="1:5" x14ac:dyDescent="0.25">
      <c r="A12" s="5"/>
      <c r="B12" s="8">
        <v>89</v>
      </c>
      <c r="C12" s="8">
        <v>90</v>
      </c>
      <c r="D12" s="1"/>
      <c r="E12" s="1"/>
    </row>
    <row r="13" spans="1:5" x14ac:dyDescent="0.25">
      <c r="A13" s="5"/>
      <c r="B13" s="8">
        <v>29</v>
      </c>
      <c r="C13" s="8">
        <v>30</v>
      </c>
      <c r="D13" s="1"/>
      <c r="E13" s="1"/>
    </row>
    <row r="14" spans="1:5" x14ac:dyDescent="0.25">
      <c r="A14" s="5"/>
      <c r="B14" s="8">
        <v>91</v>
      </c>
      <c r="C14" s="8">
        <v>86</v>
      </c>
      <c r="D14" s="1"/>
      <c r="E14" s="1"/>
    </row>
    <row r="15" spans="1:5" x14ac:dyDescent="0.25">
      <c r="A15" s="5"/>
      <c r="B15" s="8">
        <v>81</v>
      </c>
      <c r="C15" s="8">
        <v>76</v>
      </c>
      <c r="D15" s="1"/>
      <c r="E15" s="1"/>
    </row>
    <row r="16" spans="1:5" x14ac:dyDescent="0.25">
      <c r="A16" s="5"/>
      <c r="B16" s="8">
        <v>51</v>
      </c>
      <c r="C16" s="8">
        <v>50</v>
      </c>
      <c r="D16" s="1"/>
      <c r="E16" s="1"/>
    </row>
    <row r="17" spans="1:5" x14ac:dyDescent="0.25">
      <c r="A17" s="5"/>
      <c r="B17" s="8">
        <v>57</v>
      </c>
      <c r="C17" s="8">
        <v>52</v>
      </c>
      <c r="D17" s="1"/>
      <c r="E17" s="1"/>
    </row>
    <row r="18" spans="1:5" x14ac:dyDescent="0.25">
      <c r="A18" s="5"/>
      <c r="B18" s="8">
        <v>49</v>
      </c>
      <c r="C18" s="8">
        <v>44</v>
      </c>
      <c r="D18" s="1"/>
      <c r="E18" s="1"/>
    </row>
    <row r="19" spans="1:5" x14ac:dyDescent="0.25">
      <c r="A19" s="5"/>
      <c r="B19" s="8">
        <v>63</v>
      </c>
      <c r="C19" s="8">
        <v>63</v>
      </c>
      <c r="D19" s="1"/>
      <c r="E19" s="1"/>
    </row>
    <row r="20" spans="1:5" x14ac:dyDescent="0.25">
      <c r="A20" s="5"/>
      <c r="B20" s="8">
        <v>34</v>
      </c>
      <c r="C20" s="8">
        <v>30</v>
      </c>
      <c r="D20" s="1"/>
      <c r="E20" s="1"/>
    </row>
    <row r="21" spans="1:5" x14ac:dyDescent="0.25">
      <c r="A21" s="5"/>
      <c r="B21" s="8">
        <v>79</v>
      </c>
      <c r="C21" s="8">
        <v>77</v>
      </c>
      <c r="D21" s="1"/>
      <c r="E21" s="1"/>
    </row>
    <row r="22" spans="1:5" ht="15.75" thickBot="1" x14ac:dyDescent="0.3">
      <c r="A22" s="10"/>
      <c r="B22" s="11">
        <v>58</v>
      </c>
      <c r="C22" s="11">
        <v>60</v>
      </c>
      <c r="D22" s="1"/>
      <c r="E22" s="1"/>
    </row>
    <row r="23" spans="1:5" x14ac:dyDescent="0.25">
      <c r="A23" s="12" t="s">
        <v>6</v>
      </c>
      <c r="B23" s="13"/>
      <c r="C23" s="14"/>
      <c r="D23" s="23" t="s">
        <v>15</v>
      </c>
      <c r="E23" s="1"/>
    </row>
    <row r="24" spans="1:5" x14ac:dyDescent="0.25">
      <c r="A24" s="15" t="s">
        <v>4</v>
      </c>
      <c r="B24" s="1"/>
      <c r="C24" s="16"/>
    </row>
    <row r="25" spans="1:5" x14ac:dyDescent="0.25">
      <c r="A25" s="15" t="s">
        <v>3</v>
      </c>
      <c r="B25" s="1"/>
      <c r="C25" s="16"/>
    </row>
    <row r="26" spans="1:5" x14ac:dyDescent="0.25">
      <c r="A26" s="15" t="s">
        <v>5</v>
      </c>
      <c r="B26" s="1"/>
      <c r="C26" s="16"/>
    </row>
    <row r="27" spans="1:5" x14ac:dyDescent="0.25">
      <c r="A27" s="15" t="s">
        <v>7</v>
      </c>
      <c r="B27" s="1"/>
      <c r="C27" s="16"/>
    </row>
    <row r="28" spans="1:5" x14ac:dyDescent="0.25">
      <c r="A28" s="15" t="s">
        <v>8</v>
      </c>
      <c r="B28" s="1"/>
      <c r="C28" s="16"/>
    </row>
    <row r="29" spans="1:5" x14ac:dyDescent="0.25">
      <c r="A29" s="15" t="s">
        <v>9</v>
      </c>
      <c r="B29" s="2"/>
      <c r="C29" s="9"/>
    </row>
    <row r="30" spans="1:5" x14ac:dyDescent="0.25">
      <c r="A30" s="15"/>
      <c r="B30" s="4"/>
      <c r="C30" s="9"/>
    </row>
    <row r="31" spans="1:5" x14ac:dyDescent="0.25">
      <c r="A31" s="17" t="s">
        <v>10</v>
      </c>
      <c r="B31" s="8">
        <v>45</v>
      </c>
      <c r="C31" s="16"/>
    </row>
    <row r="32" spans="1:5" x14ac:dyDescent="0.25">
      <c r="A32" s="17" t="s">
        <v>12</v>
      </c>
      <c r="B32" s="8"/>
      <c r="C32" s="20"/>
    </row>
    <row r="33" spans="1:3" x14ac:dyDescent="0.25">
      <c r="A33" s="17" t="s">
        <v>16</v>
      </c>
      <c r="B33" s="8"/>
      <c r="C33" s="16"/>
    </row>
    <row r="34" spans="1:3" ht="15.75" thickBot="1" x14ac:dyDescent="0.3">
      <c r="A34" s="18" t="s">
        <v>17</v>
      </c>
      <c r="B34" s="11"/>
      <c r="C34" s="19"/>
    </row>
  </sheetData>
  <mergeCells count="1">
    <mergeCell ref="A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3E3E-1702-4EF3-A91F-6BBB32F14E2F}">
  <dimension ref="A1:E34"/>
  <sheetViews>
    <sheetView workbookViewId="0">
      <selection activeCell="D2" sqref="D2"/>
    </sheetView>
  </sheetViews>
  <sheetFormatPr defaultRowHeight="15" x14ac:dyDescent="0.25"/>
  <cols>
    <col min="1" max="1" width="29.42578125" customWidth="1"/>
    <col min="4" max="4" width="13.7109375" customWidth="1"/>
    <col min="5" max="5" width="10.7109375" customWidth="1"/>
  </cols>
  <sheetData>
    <row r="1" spans="1:5" ht="18.75" x14ac:dyDescent="0.3">
      <c r="A1" s="3" t="s">
        <v>11</v>
      </c>
    </row>
    <row r="2" spans="1:5" ht="15.75" thickBot="1" x14ac:dyDescent="0.3"/>
    <row r="3" spans="1:5" ht="15.75" thickBot="1" x14ac:dyDescent="0.3">
      <c r="A3" s="24" t="s">
        <v>2</v>
      </c>
      <c r="B3" s="25"/>
      <c r="C3" s="26"/>
    </row>
    <row r="4" spans="1:5" ht="30" x14ac:dyDescent="0.25">
      <c r="A4" s="5"/>
      <c r="B4" s="6" t="s">
        <v>0</v>
      </c>
      <c r="C4" s="7" t="s">
        <v>1</v>
      </c>
      <c r="D4" s="21" t="s">
        <v>13</v>
      </c>
      <c r="E4" s="22" t="s">
        <v>14</v>
      </c>
    </row>
    <row r="5" spans="1:5" x14ac:dyDescent="0.25">
      <c r="A5" s="5"/>
      <c r="B5" s="8">
        <v>30</v>
      </c>
      <c r="C5" s="8">
        <v>29</v>
      </c>
      <c r="D5" s="1">
        <f>_xlfn.FORECAST.LINEAR(B5,$C$5:$C$22,$B$5:$B$22)</f>
        <v>27.73249937923212</v>
      </c>
      <c r="E5" s="1">
        <f>ABS(D5-C5)</f>
        <v>1.2675006207678798</v>
      </c>
    </row>
    <row r="6" spans="1:5" x14ac:dyDescent="0.25">
      <c r="A6" s="5"/>
      <c r="B6" s="8">
        <v>32</v>
      </c>
      <c r="C6" s="8">
        <v>27</v>
      </c>
      <c r="D6" s="1">
        <f t="shared" ref="D6:D22" si="0">_xlfn.FORECAST.LINEAR(B6,$C$5:$C$22,$B$5:$B$22)</f>
        <v>29.773825742069263</v>
      </c>
      <c r="E6" s="1">
        <f t="shared" ref="E6:E22" si="1">ABS(D6-C6)</f>
        <v>2.7738257420692634</v>
      </c>
    </row>
    <row r="7" spans="1:5" x14ac:dyDescent="0.25">
      <c r="A7" s="5"/>
      <c r="B7" s="8">
        <v>45</v>
      </c>
      <c r="C7" s="8">
        <v>40</v>
      </c>
      <c r="D7" s="1">
        <f t="shared" si="0"/>
        <v>43.042447100510699</v>
      </c>
      <c r="E7" s="1">
        <f t="shared" si="1"/>
        <v>3.0424471005106994</v>
      </c>
    </row>
    <row r="8" spans="1:5" x14ac:dyDescent="0.25">
      <c r="A8" s="5"/>
      <c r="B8" s="8">
        <v>85</v>
      </c>
      <c r="C8" s="8">
        <v>87</v>
      </c>
      <c r="D8" s="1">
        <f t="shared" si="0"/>
        <v>83.868974357253592</v>
      </c>
      <c r="E8" s="1">
        <f t="shared" si="1"/>
        <v>3.1310256427464083</v>
      </c>
    </row>
    <row r="9" spans="1:5" x14ac:dyDescent="0.25">
      <c r="A9" s="5"/>
      <c r="B9" s="8">
        <v>51</v>
      </c>
      <c r="C9" s="8">
        <v>53</v>
      </c>
      <c r="D9" s="1">
        <f t="shared" si="0"/>
        <v>49.16642618902214</v>
      </c>
      <c r="E9" s="1">
        <f t="shared" si="1"/>
        <v>3.8335738109778603</v>
      </c>
    </row>
    <row r="10" spans="1:5" x14ac:dyDescent="0.25">
      <c r="A10" s="5"/>
      <c r="B10" s="8">
        <v>23</v>
      </c>
      <c r="C10" s="8">
        <v>20</v>
      </c>
      <c r="D10" s="1">
        <f t="shared" si="0"/>
        <v>20.587857109302114</v>
      </c>
      <c r="E10" s="1">
        <f t="shared" si="1"/>
        <v>0.58785710930211366</v>
      </c>
    </row>
    <row r="11" spans="1:5" x14ac:dyDescent="0.25">
      <c r="A11" s="5"/>
      <c r="B11" s="8">
        <v>68</v>
      </c>
      <c r="C11" s="8">
        <v>70</v>
      </c>
      <c r="D11" s="1">
        <f t="shared" si="0"/>
        <v>66.517700273137876</v>
      </c>
      <c r="E11" s="1">
        <f t="shared" si="1"/>
        <v>3.4822997268621236</v>
      </c>
    </row>
    <row r="12" spans="1:5" x14ac:dyDescent="0.25">
      <c r="A12" s="5"/>
      <c r="B12" s="8">
        <v>89</v>
      </c>
      <c r="C12" s="8">
        <v>90</v>
      </c>
      <c r="D12" s="1">
        <f t="shared" si="0"/>
        <v>87.951627082927871</v>
      </c>
      <c r="E12" s="1">
        <f t="shared" si="1"/>
        <v>2.048372917072129</v>
      </c>
    </row>
    <row r="13" spans="1:5" x14ac:dyDescent="0.25">
      <c r="A13" s="5"/>
      <c r="B13" s="8">
        <v>29</v>
      </c>
      <c r="C13" s="8">
        <v>30</v>
      </c>
      <c r="D13" s="1">
        <f t="shared" si="0"/>
        <v>26.711836197813547</v>
      </c>
      <c r="E13" s="1">
        <f t="shared" si="1"/>
        <v>3.2881638021864532</v>
      </c>
    </row>
    <row r="14" spans="1:5" x14ac:dyDescent="0.25">
      <c r="A14" s="5"/>
      <c r="B14" s="8">
        <v>91</v>
      </c>
      <c r="C14" s="8">
        <v>86</v>
      </c>
      <c r="D14" s="1">
        <f t="shared" si="0"/>
        <v>89.992953445765039</v>
      </c>
      <c r="E14" s="1">
        <f t="shared" si="1"/>
        <v>3.9929534457650391</v>
      </c>
    </row>
    <row r="15" spans="1:5" x14ac:dyDescent="0.25">
      <c r="A15" s="5"/>
      <c r="B15" s="8">
        <v>81</v>
      </c>
      <c r="C15" s="8">
        <v>76</v>
      </c>
      <c r="D15" s="1">
        <f t="shared" si="0"/>
        <v>79.786321631579312</v>
      </c>
      <c r="E15" s="1">
        <f t="shared" si="1"/>
        <v>3.7863216315793125</v>
      </c>
    </row>
    <row r="16" spans="1:5" x14ac:dyDescent="0.25">
      <c r="A16" s="5"/>
      <c r="B16" s="8">
        <v>51</v>
      </c>
      <c r="C16" s="8">
        <v>50</v>
      </c>
      <c r="D16" s="1">
        <f t="shared" si="0"/>
        <v>49.16642618902214</v>
      </c>
      <c r="E16" s="1">
        <f t="shared" si="1"/>
        <v>0.83357381097786032</v>
      </c>
    </row>
    <row r="17" spans="1:5" x14ac:dyDescent="0.25">
      <c r="A17" s="5"/>
      <c r="B17" s="8">
        <v>57</v>
      </c>
      <c r="C17" s="8">
        <v>52</v>
      </c>
      <c r="D17" s="1">
        <f t="shared" si="0"/>
        <v>55.290405277533573</v>
      </c>
      <c r="E17" s="1">
        <f t="shared" si="1"/>
        <v>3.2904052775335728</v>
      </c>
    </row>
    <row r="18" spans="1:5" x14ac:dyDescent="0.25">
      <c r="A18" s="5"/>
      <c r="B18" s="8">
        <v>49</v>
      </c>
      <c r="C18" s="8">
        <v>44</v>
      </c>
      <c r="D18" s="1">
        <f t="shared" si="0"/>
        <v>47.125099826184993</v>
      </c>
      <c r="E18" s="1">
        <f t="shared" si="1"/>
        <v>3.1250998261849929</v>
      </c>
    </row>
    <row r="19" spans="1:5" x14ac:dyDescent="0.25">
      <c r="A19" s="5"/>
      <c r="B19" s="8">
        <v>63</v>
      </c>
      <c r="C19" s="8">
        <v>63</v>
      </c>
      <c r="D19" s="1">
        <f t="shared" si="0"/>
        <v>61.414384366045006</v>
      </c>
      <c r="E19" s="1">
        <f t="shared" si="1"/>
        <v>1.5856156339549941</v>
      </c>
    </row>
    <row r="20" spans="1:5" x14ac:dyDescent="0.25">
      <c r="A20" s="5"/>
      <c r="B20" s="8">
        <v>34</v>
      </c>
      <c r="C20" s="8">
        <v>30</v>
      </c>
      <c r="D20" s="1">
        <f t="shared" si="0"/>
        <v>31.81515210490641</v>
      </c>
      <c r="E20" s="1">
        <f t="shared" si="1"/>
        <v>1.8151521049064101</v>
      </c>
    </row>
    <row r="21" spans="1:5" x14ac:dyDescent="0.25">
      <c r="A21" s="5"/>
      <c r="B21" s="8">
        <v>79</v>
      </c>
      <c r="C21" s="8">
        <v>77</v>
      </c>
      <c r="D21" s="1">
        <f t="shared" si="0"/>
        <v>77.744995268742173</v>
      </c>
      <c r="E21" s="1">
        <f t="shared" si="1"/>
        <v>0.74499526874217281</v>
      </c>
    </row>
    <row r="22" spans="1:5" ht="15.75" thickBot="1" x14ac:dyDescent="0.3">
      <c r="A22" s="10"/>
      <c r="B22" s="11">
        <v>58</v>
      </c>
      <c r="C22" s="11">
        <v>60</v>
      </c>
      <c r="D22" s="1">
        <f t="shared" si="0"/>
        <v>56.311068458952143</v>
      </c>
      <c r="E22" s="1">
        <f t="shared" si="1"/>
        <v>3.6889315410478574</v>
      </c>
    </row>
    <row r="23" spans="1:5" x14ac:dyDescent="0.25">
      <c r="A23" s="12" t="s">
        <v>6</v>
      </c>
      <c r="B23" s="13">
        <f>COUNT(B5:B22)</f>
        <v>18</v>
      </c>
      <c r="C23" s="14">
        <f>COUNT(C5:C22)</f>
        <v>18</v>
      </c>
      <c r="D23" s="23" t="s">
        <v>15</v>
      </c>
      <c r="E23" s="1">
        <f>AVERAGE(E5:E22)</f>
        <v>2.5732286118437298</v>
      </c>
    </row>
    <row r="24" spans="1:5" x14ac:dyDescent="0.25">
      <c r="A24" s="15" t="s">
        <v>4</v>
      </c>
      <c r="B24" s="1">
        <f>AVERAGE(B5:B22)</f>
        <v>56.388888888888886</v>
      </c>
      <c r="C24" s="16">
        <f>AVERAGE(C5:C22)</f>
        <v>54.666666666666664</v>
      </c>
    </row>
    <row r="25" spans="1:5" x14ac:dyDescent="0.25">
      <c r="A25" s="15" t="s">
        <v>3</v>
      </c>
      <c r="B25" s="1">
        <f>_xlfn.STDEV.S(B5:B22)</f>
        <v>22.067113910520096</v>
      </c>
      <c r="C25" s="16">
        <f>_xlfn.STDEV.S(C5:C22)</f>
        <v>22.707863369844585</v>
      </c>
    </row>
    <row r="26" spans="1:5" x14ac:dyDescent="0.25">
      <c r="A26" s="15" t="s">
        <v>5</v>
      </c>
      <c r="B26" s="1">
        <f>_xlfn.CONFIDENCE.NORM(0.05,B25,18)</f>
        <v>10.194299186983256</v>
      </c>
      <c r="C26" s="16">
        <f>_xlfn.CONFIDENCE.NORM(0.05,C25,18)</f>
        <v>10.490304895692523</v>
      </c>
    </row>
    <row r="27" spans="1:5" x14ac:dyDescent="0.25">
      <c r="A27" s="15" t="s">
        <v>7</v>
      </c>
      <c r="B27" s="1">
        <f>B24-B26</f>
        <v>46.194589701905628</v>
      </c>
      <c r="C27" s="16">
        <f>C24-C26</f>
        <v>44.17636177097414</v>
      </c>
    </row>
    <row r="28" spans="1:5" x14ac:dyDescent="0.25">
      <c r="A28" s="15" t="s">
        <v>8</v>
      </c>
      <c r="B28" s="1">
        <f>B24+B26</f>
        <v>66.583188075872144</v>
      </c>
      <c r="C28" s="16">
        <f>C24+C26</f>
        <v>65.156971562359189</v>
      </c>
    </row>
    <row r="29" spans="1:5" x14ac:dyDescent="0.25">
      <c r="A29" s="15" t="s">
        <v>9</v>
      </c>
      <c r="B29" s="2">
        <f>CORREL(B5:B22,C5:C22)</f>
        <v>0.99186305297871002</v>
      </c>
      <c r="C29" s="9"/>
    </row>
    <row r="30" spans="1:5" x14ac:dyDescent="0.25">
      <c r="A30" s="15"/>
      <c r="B30" s="4"/>
      <c r="C30" s="9"/>
    </row>
    <row r="31" spans="1:5" x14ac:dyDescent="0.25">
      <c r="A31" s="17" t="s">
        <v>10</v>
      </c>
      <c r="B31" s="8">
        <v>45</v>
      </c>
      <c r="C31" s="16">
        <f>_xlfn.FORECAST.LINEAR(B31,C5:C22,B5:B22)</f>
        <v>43.042447100510699</v>
      </c>
    </row>
    <row r="32" spans="1:5" x14ac:dyDescent="0.25">
      <c r="A32" s="17" t="s">
        <v>12</v>
      </c>
      <c r="B32" s="8"/>
      <c r="C32" s="20">
        <f>STEYX(C5:C22,B5:B22)</f>
        <v>2.9798968012123503</v>
      </c>
    </row>
    <row r="33" spans="1:3" x14ac:dyDescent="0.25">
      <c r="A33" s="17" t="s">
        <v>16</v>
      </c>
      <c r="B33" s="8"/>
      <c r="C33" s="16">
        <f>C31-C32</f>
        <v>40.062550299298351</v>
      </c>
    </row>
    <row r="34" spans="1:3" ht="15.75" thickBot="1" x14ac:dyDescent="0.3">
      <c r="A34" s="18" t="s">
        <v>17</v>
      </c>
      <c r="B34" s="11"/>
      <c r="C34" s="19">
        <f>C31+C32</f>
        <v>46.022343901723048</v>
      </c>
    </row>
  </sheetData>
  <mergeCells count="1">
    <mergeCell ref="A3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B838C-56BE-491E-B370-0EFD34945A03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27" t="s">
        <v>18</v>
      </c>
    </row>
  </sheetData>
  <hyperlinks>
    <hyperlink ref="A1" r:id="rId1" xr:uid="{8E7CB158-3539-4A62-ADDC-8074D7C09F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Ages</vt:lpstr>
      <vt:lpstr>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2018-10-05T14:11:40Z</dcterms:created>
  <dcterms:modified xsi:type="dcterms:W3CDTF">2019-05-14T16:06:54Z</dcterms:modified>
</cp:coreProperties>
</file>